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zabethBaltzell\Desktop\HoofZink\"/>
    </mc:Choice>
  </mc:AlternateContent>
  <xr:revisionPtr revIDLastSave="0" documentId="8_{366F996B-75C5-46E2-8335-7859E676BB78}" xr6:coauthVersionLast="40" xr6:coauthVersionMax="40" xr10:uidLastSave="{00000000-0000-0000-0000-000000000000}"/>
  <bookViews>
    <workbookView xWindow="0" yWindow="0" windowWidth="10950" windowHeight="4433" activeTab="1" xr2:uid="{00000000-000D-0000-FFFF-FFFF00000000}"/>
  </bookViews>
  <sheets>
    <sheet name="Monthly use rate (% per bath)" sheetId="3" r:id="rId1"/>
    <sheet name="Number of treatments per tot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2" l="1"/>
  <c r="F20" i="2" s="1"/>
  <c r="G6" i="3"/>
  <c r="F19" i="3" s="1"/>
  <c r="F14" i="2" l="1"/>
  <c r="D14" i="2" l="1"/>
  <c r="E14" i="2" l="1"/>
  <c r="D27" i="2"/>
  <c r="F27" i="2" s="1"/>
  <c r="D36" i="2" s="1"/>
  <c r="E12" i="3"/>
  <c r="D39" i="2" l="1"/>
  <c r="C12" i="3"/>
  <c r="C31" i="3" s="1"/>
  <c r="H25" i="3"/>
  <c r="G25" i="3" l="1"/>
  <c r="E31" i="3" s="1"/>
  <c r="D12" i="3"/>
</calcChain>
</file>

<file path=xl/sharedStrings.xml><?xml version="1.0" encoding="utf-8"?>
<sst xmlns="http://schemas.openxmlformats.org/spreadsheetml/2006/main" count="80" uniqueCount="51">
  <si>
    <t>x</t>
  </si>
  <si>
    <t>=</t>
  </si>
  <si>
    <t xml:space="preserve">*(If baths are used 2 milkings/day x 3 days/week that would = 6 treatments/week) </t>
  </si>
  <si>
    <t>**(Treatments per month = treatments/week x 4.33 weeks/month)</t>
  </si>
  <si>
    <t>Depth (in)</t>
  </si>
  <si>
    <t>Gallons</t>
  </si>
  <si>
    <t>Lbs</t>
  </si>
  <si>
    <t>Liters</t>
  </si>
  <si>
    <t>÷</t>
  </si>
  <si>
    <t>Width (in)</t>
  </si>
  <si>
    <t>Length (in)</t>
  </si>
  <si>
    <t>*  Five (5) percent recommended solution strength with acceptable hoof health.</t>
  </si>
  <si>
    <t>Solution (%)*</t>
  </si>
  <si>
    <t>Herd Size</t>
  </si>
  <si>
    <t>$$/footbath</t>
  </si>
  <si>
    <t>$$/cow/year</t>
  </si>
  <si>
    <t>Hoof-Zink EZ Liquid - Footbath Volume, Dose  &amp; Cow Pass Calculator</t>
  </si>
  <si>
    <t>Hoof Cleanliness *</t>
  </si>
  <si>
    <t>COW PASSES/BATH =</t>
  </si>
  <si>
    <r>
      <t xml:space="preserve">A.  </t>
    </r>
    <r>
      <rPr>
        <b/>
        <u/>
        <sz val="12"/>
        <rFont val="Arial"/>
        <family val="2"/>
      </rPr>
      <t>Volume of Footbath</t>
    </r>
  </si>
  <si>
    <r>
      <t xml:space="preserve">B. </t>
    </r>
    <r>
      <rPr>
        <b/>
        <u/>
        <sz val="12"/>
        <rFont val="Arial"/>
        <family val="2"/>
      </rPr>
      <t xml:space="preserve"> Hoof-Zink EZ Liquid Use Per Footbath</t>
    </r>
  </si>
  <si>
    <r>
      <t xml:space="preserve">C.  </t>
    </r>
    <r>
      <rPr>
        <b/>
        <u/>
        <sz val="14"/>
        <color theme="1"/>
        <rFont val="Calibri"/>
        <family val="2"/>
        <scheme val="minor"/>
      </rPr>
      <t>Cow Passes per Footbath</t>
    </r>
    <r>
      <rPr>
        <b/>
        <sz val="14"/>
        <color theme="1"/>
        <rFont val="Calibri"/>
        <family val="2"/>
        <scheme val="minor"/>
      </rPr>
      <t xml:space="preserve"> </t>
    </r>
  </si>
  <si>
    <t>Cows per bath*</t>
  </si>
  <si>
    <t>*  Suggested not to exceed</t>
  </si>
  <si>
    <t xml:space="preserve">    calculated cow passes/bath</t>
  </si>
  <si>
    <t>**  (If baths are used 2 milkings/day x 3 days/week</t>
  </si>
  <si>
    <t xml:space="preserve">      that would equal 6 treatments/week)</t>
  </si>
  <si>
    <t>Treatments/week**</t>
  </si>
  <si>
    <t>*  1 -Common manure up to dew claws, but visible hair,  2 - Common manure completely coating hoof to dew claw</t>
  </si>
  <si>
    <r>
      <t xml:space="preserve">D. </t>
    </r>
    <r>
      <rPr>
        <b/>
        <u/>
        <sz val="12"/>
        <rFont val="Arial"/>
        <family val="2"/>
      </rPr>
      <t>Herd Monthy Hoof-Zink EZ Liquid Usage</t>
    </r>
  </si>
  <si>
    <r>
      <t xml:space="preserve">E.  </t>
    </r>
    <r>
      <rPr>
        <b/>
        <u/>
        <sz val="12"/>
        <rFont val="Arial"/>
        <family val="2"/>
      </rPr>
      <t>Hoof-Zink EZ Liquid Economics</t>
    </r>
  </si>
  <si>
    <t>Hoof-Zink EZ Liquid - Tote Treatment Calculator</t>
  </si>
  <si>
    <r>
      <t xml:space="preserve">C.  </t>
    </r>
    <r>
      <rPr>
        <b/>
        <u/>
        <sz val="14"/>
        <color theme="1"/>
        <rFont val="Calibri"/>
        <family val="2"/>
        <scheme val="minor"/>
      </rPr>
      <t>Potential Cow Passes per Footbath</t>
    </r>
    <r>
      <rPr>
        <b/>
        <sz val="14"/>
        <color theme="1"/>
        <rFont val="Calibri"/>
        <family val="2"/>
        <scheme val="minor"/>
      </rPr>
      <t xml:space="preserve"> </t>
    </r>
  </si>
  <si>
    <t xml:space="preserve">                  COW PASSES/BATH =</t>
  </si>
  <si>
    <t>X</t>
  </si>
  <si>
    <t>Cow Passes/Tote</t>
  </si>
  <si>
    <t>Footbaths/Tote</t>
  </si>
  <si>
    <t>Herd Size Per Tote Per Week</t>
  </si>
  <si>
    <t>Herd Size Per Tote Per Month</t>
  </si>
  <si>
    <t>Number of Cow Passes Per Tote</t>
  </si>
  <si>
    <t>D.  Estimated footbaths and cow treatments per tote</t>
  </si>
  <si>
    <t>E.  Estimated herd size to use one tote (per week or month) based on number of treatments</t>
  </si>
  <si>
    <t>Treatments per Week*</t>
  </si>
  <si>
    <t>Treatments per Month**</t>
  </si>
  <si>
    <t>Cost ($$/gallon)*</t>
  </si>
  <si>
    <t>*  Call 888-727-ZINK (9645) for sourcing and pricing.</t>
  </si>
  <si>
    <r>
      <t xml:space="preserve">B.  </t>
    </r>
    <r>
      <rPr>
        <b/>
        <u/>
        <sz val="12"/>
        <rFont val="Arial"/>
        <family val="2"/>
      </rPr>
      <t>Amount of Hoof-Zink EZ Liquid to put in Footbath</t>
    </r>
  </si>
  <si>
    <t>Cow Passes/Bath*</t>
  </si>
  <si>
    <t xml:space="preserve">NOTE TO USER:   </t>
  </si>
  <si>
    <t>Enter data into yellow cells.</t>
  </si>
  <si>
    <t>NOTE TO USER:  Enter data into yellow cells.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</si>
</sst>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&quot;$&quot;#,##0.00"/>
  </numFmts>
  <fonts count="28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u/>
      <sz val="20"/>
      <color indexed="17"/>
      <name val="Arial"/>
      <family val="2"/>
    </font>
    <font>
      <i/>
      <sz val="10"/>
      <name val="Arial"/>
      <family val="2"/>
    </font>
    <font>
      <b/>
      <sz val="12"/>
      <color indexed="9"/>
      <name val="Arial"/>
      <family val="2"/>
    </font>
    <font>
      <sz val="12"/>
      <color indexed="17"/>
      <name val="Arial"/>
      <family val="2"/>
    </font>
    <font>
      <sz val="10"/>
      <color indexed="17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name val="Arial"/>
      <family val="2"/>
    </font>
    <font>
      <b/>
      <u/>
      <sz val="14"/>
      <color theme="1"/>
      <name val="Calibri"/>
      <family val="2"/>
      <scheme val="minor"/>
    </font>
    <font>
      <b/>
      <sz val="11"/>
      <color theme="0"/>
      <name val="Arial"/>
      <family val="2"/>
    </font>
    <font>
      <b/>
      <sz val="14"/>
      <name val="Arial"/>
      <family val="2"/>
    </font>
    <font>
      <sz val="11"/>
      <color rgb="FF1452AC"/>
      <name val="Calibri"/>
      <family val="2"/>
      <scheme val="minor"/>
    </font>
    <font>
      <i/>
      <sz val="10"/>
      <color rgb="FF1452AC"/>
      <name val="Arial"/>
      <family val="2"/>
    </font>
    <font>
      <sz val="10"/>
      <color rgb="FF1452AC"/>
      <name val="Arial"/>
      <family val="2"/>
    </font>
    <font>
      <b/>
      <i/>
      <u/>
      <sz val="20"/>
      <color rgb="FF00B05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2" fillId="0" borderId="0" xfId="1" applyFont="1" applyAlignment="1"/>
    <xf numFmtId="0" fontId="3" fillId="0" borderId="0" xfId="1" applyFont="1" applyAlignment="1">
      <alignment horizontal="center"/>
    </xf>
    <xf numFmtId="0" fontId="4" fillId="0" borderId="0" xfId="1" applyFont="1"/>
    <xf numFmtId="0" fontId="3" fillId="0" borderId="0" xfId="1" applyFont="1" applyAlignment="1"/>
    <xf numFmtId="0" fontId="3" fillId="0" borderId="0" xfId="1" applyFont="1"/>
    <xf numFmtId="0" fontId="1" fillId="0" borderId="0" xfId="1" applyAlignment="1">
      <alignment wrapText="1"/>
    </xf>
    <xf numFmtId="0" fontId="1" fillId="0" borderId="0" xfId="1"/>
    <xf numFmtId="0" fontId="2" fillId="0" borderId="0" xfId="1" applyFont="1" applyAlignment="1">
      <alignment horizontal="center"/>
    </xf>
    <xf numFmtId="0" fontId="1" fillId="0" borderId="0" xfId="1" applyAlignment="1">
      <alignment horizontal="center"/>
    </xf>
    <xf numFmtId="0" fontId="2" fillId="0" borderId="0" xfId="1" applyFont="1"/>
    <xf numFmtId="0" fontId="2" fillId="0" borderId="0" xfId="1" applyFont="1" applyAlignment="1"/>
    <xf numFmtId="0" fontId="5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6" fillId="0" borderId="0" xfId="1" applyFont="1"/>
    <xf numFmtId="0" fontId="7" fillId="0" borderId="0" xfId="1" applyFont="1"/>
    <xf numFmtId="0" fontId="4" fillId="0" borderId="0" xfId="1" applyFont="1" applyAlignment="1"/>
    <xf numFmtId="0" fontId="1" fillId="2" borderId="0" xfId="1" applyFill="1"/>
    <xf numFmtId="0" fontId="1" fillId="2" borderId="0" xfId="1" applyFill="1" applyAlignment="1">
      <alignment horizontal="left"/>
    </xf>
    <xf numFmtId="0" fontId="2" fillId="2" borderId="0" xfId="1" applyFont="1" applyFill="1"/>
    <xf numFmtId="0" fontId="9" fillId="0" borderId="0" xfId="1" applyFont="1"/>
    <xf numFmtId="0" fontId="10" fillId="0" borderId="0" xfId="1" applyFont="1"/>
    <xf numFmtId="0" fontId="4" fillId="0" borderId="0" xfId="1" applyFont="1" applyAlignment="1">
      <alignment horizontal="center"/>
    </xf>
    <xf numFmtId="0" fontId="2" fillId="0" borderId="0" xfId="1" applyFont="1" applyAlignment="1">
      <alignment horizontal="center" wrapText="1"/>
    </xf>
    <xf numFmtId="0" fontId="4" fillId="0" borderId="0" xfId="1" applyFont="1" applyAlignment="1">
      <alignment horizontal="center"/>
    </xf>
    <xf numFmtId="0" fontId="13" fillId="0" borderId="0" xfId="0" applyFont="1"/>
    <xf numFmtId="0" fontId="14" fillId="0" borderId="0" xfId="0" applyFont="1"/>
    <xf numFmtId="0" fontId="11" fillId="0" borderId="0" xfId="0" applyFont="1"/>
    <xf numFmtId="0" fontId="15" fillId="0" borderId="0" xfId="1" applyFont="1" applyAlignment="1">
      <alignment horizontal="center"/>
    </xf>
    <xf numFmtId="0" fontId="15" fillId="0" borderId="0" xfId="1" applyFont="1"/>
    <xf numFmtId="0" fontId="3" fillId="0" borderId="0" xfId="1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0" fontId="2" fillId="0" borderId="0" xfId="1" applyFont="1" applyFill="1" applyAlignment="1" applyProtection="1">
      <alignment horizontal="center"/>
    </xf>
    <xf numFmtId="165" fontId="8" fillId="0" borderId="0" xfId="1" applyNumberFormat="1" applyFont="1" applyFill="1" applyBorder="1" applyAlignment="1" applyProtection="1">
      <alignment horizontal="center"/>
    </xf>
    <xf numFmtId="0" fontId="1" fillId="0" borderId="0" xfId="1" applyFill="1"/>
    <xf numFmtId="0" fontId="16" fillId="0" borderId="0" xfId="0" applyFont="1"/>
    <xf numFmtId="0" fontId="18" fillId="0" borderId="0" xfId="0" applyFont="1"/>
    <xf numFmtId="0" fontId="14" fillId="0" borderId="0" xfId="0" applyFont="1" applyAlignment="1">
      <alignment horizontal="center"/>
    </xf>
    <xf numFmtId="164" fontId="14" fillId="0" borderId="0" xfId="0" applyNumberFormat="1" applyFont="1"/>
    <xf numFmtId="0" fontId="4" fillId="2" borderId="1" xfId="1" applyFont="1" applyFill="1" applyBorder="1" applyAlignment="1" applyProtection="1">
      <alignment horizontal="center"/>
      <protection locked="0"/>
    </xf>
    <xf numFmtId="0" fontId="4" fillId="2" borderId="2" xfId="1" applyFont="1" applyFill="1" applyBorder="1" applyAlignment="1" applyProtection="1">
      <alignment horizontal="center"/>
      <protection locked="0"/>
    </xf>
    <xf numFmtId="0" fontId="17" fillId="4" borderId="1" xfId="0" applyFont="1" applyFill="1" applyBorder="1" applyAlignment="1" applyProtection="1">
      <alignment horizontal="center"/>
      <protection locked="0"/>
    </xf>
    <xf numFmtId="3" fontId="4" fillId="2" borderId="1" xfId="1" applyNumberFormat="1" applyFont="1" applyFill="1" applyBorder="1" applyAlignment="1" applyProtection="1">
      <alignment horizontal="center"/>
      <protection locked="0"/>
    </xf>
    <xf numFmtId="165" fontId="4" fillId="2" borderId="1" xfId="1" applyNumberFormat="1" applyFont="1" applyFill="1" applyBorder="1" applyAlignment="1" applyProtection="1">
      <alignment horizontal="center"/>
      <protection locked="0"/>
    </xf>
    <xf numFmtId="3" fontId="8" fillId="0" borderId="0" xfId="1" applyNumberFormat="1" applyFont="1" applyFill="1" applyBorder="1" applyAlignment="1">
      <alignment horizontal="center"/>
    </xf>
    <xf numFmtId="3" fontId="8" fillId="3" borderId="0" xfId="1" applyNumberFormat="1" applyFont="1" applyFill="1" applyBorder="1" applyAlignment="1">
      <alignment horizontal="center"/>
    </xf>
    <xf numFmtId="0" fontId="2" fillId="0" borderId="0" xfId="1" applyFont="1" applyBorder="1" applyAlignment="1">
      <alignment wrapText="1"/>
    </xf>
    <xf numFmtId="0" fontId="24" fillId="3" borderId="0" xfId="0" applyFont="1" applyFill="1"/>
    <xf numFmtId="0" fontId="25" fillId="3" borderId="0" xfId="1" applyFont="1" applyFill="1"/>
    <xf numFmtId="0" fontId="26" fillId="3" borderId="0" xfId="1" applyFont="1" applyFill="1"/>
    <xf numFmtId="0" fontId="3" fillId="2" borderId="1" xfId="1" applyFont="1" applyFill="1" applyBorder="1" applyAlignment="1" applyProtection="1">
      <alignment horizontal="center"/>
      <protection locked="0"/>
    </xf>
    <xf numFmtId="3" fontId="3" fillId="2" borderId="1" xfId="1" applyNumberFormat="1" applyFont="1" applyFill="1" applyBorder="1" applyAlignment="1" applyProtection="1">
      <alignment horizontal="center"/>
      <protection locked="0"/>
    </xf>
    <xf numFmtId="0" fontId="3" fillId="0" borderId="0" xfId="1" applyFont="1" applyFill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5" fillId="0" borderId="0" xfId="1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ont="1"/>
    <xf numFmtId="0" fontId="15" fillId="0" borderId="0" xfId="1" applyFont="1" applyAlignment="1">
      <alignment wrapText="1"/>
    </xf>
    <xf numFmtId="0" fontId="2" fillId="0" borderId="0" xfId="1" applyFont="1" applyFill="1"/>
    <xf numFmtId="0" fontId="27" fillId="3" borderId="0" xfId="1" applyFont="1" applyFill="1"/>
    <xf numFmtId="164" fontId="12" fillId="5" borderId="1" xfId="1" applyNumberFormat="1" applyFont="1" applyFill="1" applyBorder="1" applyAlignment="1">
      <alignment horizontal="center"/>
    </xf>
    <xf numFmtId="2" fontId="8" fillId="5" borderId="1" xfId="1" applyNumberFormat="1" applyFont="1" applyFill="1" applyBorder="1" applyAlignment="1">
      <alignment horizontal="center"/>
    </xf>
    <xf numFmtId="164" fontId="8" fillId="5" borderId="1" xfId="1" applyNumberFormat="1" applyFont="1" applyFill="1" applyBorder="1" applyAlignment="1">
      <alignment horizontal="center"/>
    </xf>
    <xf numFmtId="3" fontId="19" fillId="5" borderId="1" xfId="0" quotePrefix="1" applyNumberFormat="1" applyFont="1" applyFill="1" applyBorder="1" applyAlignment="1">
      <alignment horizontal="center"/>
    </xf>
    <xf numFmtId="164" fontId="8" fillId="5" borderId="3" xfId="1" applyNumberFormat="1" applyFont="1" applyFill="1" applyBorder="1" applyAlignment="1">
      <alignment horizontal="center"/>
    </xf>
    <xf numFmtId="3" fontId="8" fillId="5" borderId="1" xfId="1" applyNumberFormat="1" applyFont="1" applyFill="1" applyBorder="1" applyAlignment="1">
      <alignment horizontal="center"/>
    </xf>
    <xf numFmtId="165" fontId="8" fillId="5" borderId="6" xfId="1" applyNumberFormat="1" applyFont="1" applyFill="1" applyBorder="1" applyAlignment="1">
      <alignment horizontal="center"/>
    </xf>
    <xf numFmtId="3" fontId="12" fillId="5" borderId="1" xfId="1" applyNumberFormat="1" applyFont="1" applyFill="1" applyBorder="1" applyAlignment="1">
      <alignment horizontal="center"/>
    </xf>
    <xf numFmtId="3" fontId="8" fillId="5" borderId="5" xfId="1" applyNumberFormat="1" applyFont="1" applyFill="1" applyBorder="1" applyAlignment="1">
      <alignment horizontal="center"/>
    </xf>
    <xf numFmtId="164" fontId="22" fillId="5" borderId="1" xfId="1" applyNumberFormat="1" applyFont="1" applyFill="1" applyBorder="1" applyAlignment="1">
      <alignment horizontal="center"/>
    </xf>
    <xf numFmtId="0" fontId="27" fillId="0" borderId="0" xfId="1" applyFont="1" applyAlignment="1">
      <alignment horizontal="center"/>
    </xf>
    <xf numFmtId="0" fontId="23" fillId="0" borderId="0" xfId="1" applyFont="1" applyAlignment="1">
      <alignment horizontal="center"/>
    </xf>
    <xf numFmtId="0" fontId="4" fillId="0" borderId="0" xfId="1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1452AC"/>
      <color rgb="FFFFFF99"/>
      <color rgb="FF6699FF"/>
      <color rgb="FF6666FF"/>
      <color rgb="FF33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5"/>
  <sheetViews>
    <sheetView topLeftCell="A10" zoomScaleNormal="100" workbookViewId="0">
      <selection activeCell="E22" sqref="E22"/>
    </sheetView>
  </sheetViews>
  <sheetFormatPr defaultRowHeight="14.25" x14ac:dyDescent="0.45"/>
  <cols>
    <col min="1" max="1" width="18.53125" customWidth="1"/>
    <col min="5" max="5" width="11" customWidth="1"/>
    <col min="6" max="6" width="11.46484375" bestFit="1" customWidth="1"/>
    <col min="7" max="7" width="12.796875" customWidth="1"/>
    <col min="8" max="8" width="12.19921875" customWidth="1"/>
    <col min="9" max="9" width="11.33203125" customWidth="1"/>
    <col min="10" max="10" width="12.796875" bestFit="1" customWidth="1"/>
  </cols>
  <sheetData>
    <row r="1" spans="1:11" ht="24.75" x14ac:dyDescent="0.65">
      <c r="A1" s="62" t="s">
        <v>16</v>
      </c>
      <c r="B1" s="50"/>
      <c r="C1" s="51"/>
      <c r="D1" s="51"/>
      <c r="E1" s="51"/>
      <c r="F1" s="51"/>
      <c r="G1" s="51"/>
      <c r="H1" s="51"/>
      <c r="I1" s="52"/>
      <c r="J1" s="50"/>
      <c r="K1" s="50"/>
    </row>
    <row r="2" spans="1:11" ht="15.75" customHeight="1" x14ac:dyDescent="0.65">
      <c r="A2" s="9"/>
      <c r="B2" s="17"/>
      <c r="C2" s="18"/>
      <c r="D2" s="18"/>
      <c r="E2" s="18"/>
      <c r="F2" s="18"/>
      <c r="G2" s="18"/>
      <c r="H2" s="18"/>
      <c r="I2" s="9"/>
    </row>
    <row r="3" spans="1:11" ht="15.4" x14ac:dyDescent="0.45">
      <c r="A3" s="19" t="s">
        <v>19</v>
      </c>
      <c r="B3" s="19"/>
      <c r="C3" s="19"/>
      <c r="D3" s="13"/>
      <c r="E3" s="13"/>
      <c r="F3" s="13"/>
      <c r="G3" s="13"/>
      <c r="H3" s="13"/>
      <c r="I3" s="13"/>
    </row>
    <row r="5" spans="1:11" ht="14.65" thickBot="1" x14ac:dyDescent="0.5">
      <c r="A5" s="10" t="s">
        <v>10</v>
      </c>
      <c r="B5" s="10"/>
      <c r="C5" s="10" t="s">
        <v>9</v>
      </c>
      <c r="D5" s="10"/>
      <c r="E5" s="10" t="s">
        <v>4</v>
      </c>
      <c r="F5" s="11"/>
      <c r="G5" s="10" t="s">
        <v>5</v>
      </c>
      <c r="H5" s="9"/>
      <c r="I5" s="9"/>
    </row>
    <row r="6" spans="1:11" ht="15.75" thickBot="1" x14ac:dyDescent="0.5">
      <c r="A6" s="42">
        <v>110</v>
      </c>
      <c r="B6" s="25" t="s">
        <v>0</v>
      </c>
      <c r="C6" s="42">
        <v>30</v>
      </c>
      <c r="D6" s="25" t="s">
        <v>0</v>
      </c>
      <c r="E6" s="42">
        <v>6</v>
      </c>
      <c r="F6" s="10" t="s">
        <v>1</v>
      </c>
      <c r="G6" s="63">
        <f>A6*C6*E6*0.0043287</f>
        <v>85.70826000000001</v>
      </c>
      <c r="H6" s="9"/>
      <c r="I6" s="9"/>
    </row>
    <row r="9" spans="1:11" ht="15.4" x14ac:dyDescent="0.45">
      <c r="A9" s="16" t="s">
        <v>20</v>
      </c>
      <c r="B9" s="14"/>
      <c r="C9" s="14"/>
      <c r="D9" s="14"/>
      <c r="E9" s="9"/>
      <c r="F9" s="9"/>
      <c r="G9" s="9"/>
      <c r="H9" s="9"/>
      <c r="I9" s="9"/>
    </row>
    <row r="11" spans="1:11" ht="14.65" thickBot="1" x14ac:dyDescent="0.5">
      <c r="A11" s="15" t="s">
        <v>12</v>
      </c>
      <c r="B11" s="31"/>
      <c r="C11" s="15" t="s">
        <v>5</v>
      </c>
      <c r="D11" s="15" t="s">
        <v>7</v>
      </c>
      <c r="E11" s="15" t="s">
        <v>6</v>
      </c>
      <c r="G11" s="9"/>
      <c r="I11" s="9"/>
    </row>
    <row r="12" spans="1:11" ht="15.75" thickBot="1" x14ac:dyDescent="0.5">
      <c r="A12" s="43">
        <v>5</v>
      </c>
      <c r="B12" s="10" t="s">
        <v>1</v>
      </c>
      <c r="C12" s="64">
        <f>(E12)/15</f>
        <v>2.3826896280000005</v>
      </c>
      <c r="D12" s="65">
        <f>C12*3.785</f>
        <v>9.0184802419800025</v>
      </c>
      <c r="E12" s="65">
        <f>(G6*8.34)*(A12/100)</f>
        <v>35.740344420000007</v>
      </c>
      <c r="G12" s="9"/>
      <c r="I12" s="9"/>
    </row>
    <row r="13" spans="1:11" ht="15.75" x14ac:dyDescent="0.5">
      <c r="A13" s="29" t="s">
        <v>11</v>
      </c>
      <c r="B13" s="30"/>
      <c r="C13" s="30"/>
      <c r="D13" s="30"/>
      <c r="E13" s="30"/>
      <c r="F13" s="30"/>
      <c r="G13" s="30"/>
    </row>
    <row r="16" spans="1:11" ht="18" x14ac:dyDescent="0.55000000000000004">
      <c r="A16" s="38" t="s">
        <v>21</v>
      </c>
      <c r="B16" s="38"/>
      <c r="C16" s="39"/>
    </row>
    <row r="18" spans="1:11" ht="16.149999999999999" thickBot="1" x14ac:dyDescent="0.55000000000000004">
      <c r="A18" s="28"/>
      <c r="B18" s="40" t="s">
        <v>17</v>
      </c>
      <c r="C18" s="29"/>
      <c r="D18" s="29"/>
      <c r="E18" s="29"/>
      <c r="F18" s="29"/>
      <c r="G18" s="29"/>
      <c r="H18" s="29"/>
    </row>
    <row r="19" spans="1:11" ht="17.25" thickBot="1" x14ac:dyDescent="0.55000000000000004">
      <c r="B19" s="44">
        <v>1</v>
      </c>
      <c r="C19" s="29"/>
      <c r="D19" s="29" t="s">
        <v>18</v>
      </c>
      <c r="E19" s="41"/>
      <c r="F19" s="66">
        <f>IF( B19=1,300,200)*(G6/50)</f>
        <v>514.24956000000009</v>
      </c>
      <c r="G19" s="29"/>
      <c r="H19" s="29"/>
    </row>
    <row r="20" spans="1:11" ht="15.75" x14ac:dyDescent="0.5">
      <c r="B20" s="29" t="s">
        <v>28</v>
      </c>
      <c r="C20" s="29"/>
      <c r="D20" s="29"/>
      <c r="E20" s="29"/>
      <c r="F20" s="29"/>
      <c r="G20" s="29"/>
      <c r="H20" s="29"/>
      <c r="I20" s="29"/>
      <c r="J20" s="29"/>
      <c r="K20" s="29"/>
    </row>
    <row r="22" spans="1:11" ht="15.4" x14ac:dyDescent="0.45">
      <c r="A22" s="16" t="s">
        <v>29</v>
      </c>
      <c r="B22" s="14"/>
      <c r="C22" s="14"/>
      <c r="D22" s="14"/>
      <c r="E22" s="9"/>
      <c r="F22" s="9"/>
      <c r="G22" s="9"/>
      <c r="H22" s="9"/>
      <c r="I22" s="9"/>
      <c r="J22" s="9"/>
    </row>
    <row r="24" spans="1:11" ht="14.65" thickBot="1" x14ac:dyDescent="0.5">
      <c r="A24" s="15" t="s">
        <v>13</v>
      </c>
      <c r="B24" s="32"/>
      <c r="C24" s="15" t="s">
        <v>22</v>
      </c>
      <c r="D24" s="32"/>
      <c r="E24" s="15" t="s">
        <v>27</v>
      </c>
      <c r="F24" s="32"/>
      <c r="G24" s="15" t="s">
        <v>5</v>
      </c>
      <c r="H24" s="15" t="s">
        <v>6</v>
      </c>
      <c r="J24" s="33"/>
    </row>
    <row r="25" spans="1:11" ht="15.75" thickBot="1" x14ac:dyDescent="0.5">
      <c r="A25" s="45">
        <v>1000</v>
      </c>
      <c r="B25" s="25" t="s">
        <v>8</v>
      </c>
      <c r="C25" s="45">
        <v>500</v>
      </c>
      <c r="D25" s="25" t="s">
        <v>0</v>
      </c>
      <c r="E25" s="42">
        <v>3</v>
      </c>
      <c r="F25" s="10" t="s">
        <v>1</v>
      </c>
      <c r="G25" s="67">
        <f>A25/C25*E25*C12*4.33</f>
        <v>61.902276535440016</v>
      </c>
      <c r="H25" s="68">
        <f>A25/C25*E25*E12*4.33</f>
        <v>928.53414803160013</v>
      </c>
      <c r="J25" s="34"/>
    </row>
    <row r="26" spans="1:11" ht="15.75" x14ac:dyDescent="0.5">
      <c r="A26" s="9"/>
      <c r="B26" s="9"/>
      <c r="C26" s="29" t="s">
        <v>23</v>
      </c>
      <c r="D26" s="29"/>
      <c r="E26" s="29"/>
      <c r="G26" s="6" t="s">
        <v>25</v>
      </c>
      <c r="H26" s="7"/>
      <c r="I26" s="7"/>
      <c r="J26" s="7"/>
      <c r="K26" s="9"/>
    </row>
    <row r="27" spans="1:11" ht="15.75" x14ac:dyDescent="0.5">
      <c r="C27" s="29" t="s">
        <v>24</v>
      </c>
      <c r="D27" s="29"/>
      <c r="E27" s="29"/>
      <c r="G27" s="29" t="s">
        <v>26</v>
      </c>
      <c r="H27" s="29"/>
      <c r="I27" s="29"/>
    </row>
    <row r="28" spans="1:11" ht="15.4" x14ac:dyDescent="0.45">
      <c r="A28" s="16" t="s">
        <v>30</v>
      </c>
      <c r="B28" s="14"/>
      <c r="C28" s="14"/>
      <c r="D28" s="9"/>
      <c r="E28" s="9"/>
      <c r="F28" s="9"/>
      <c r="G28" s="9"/>
      <c r="H28" s="9"/>
      <c r="I28" s="9"/>
      <c r="J28" s="9"/>
    </row>
    <row r="30" spans="1:11" ht="14.65" thickBot="1" x14ac:dyDescent="0.5">
      <c r="A30" s="15" t="s">
        <v>44</v>
      </c>
      <c r="B30" s="32"/>
      <c r="C30" s="15" t="s">
        <v>14</v>
      </c>
      <c r="D30" s="32"/>
      <c r="E30" s="15" t="s">
        <v>15</v>
      </c>
      <c r="F30" s="9"/>
      <c r="H30" s="9"/>
      <c r="I30" s="35"/>
    </row>
    <row r="31" spans="1:11" ht="15.75" thickBot="1" x14ac:dyDescent="0.5">
      <c r="A31" s="46">
        <v>20.25</v>
      </c>
      <c r="B31" s="25" t="s">
        <v>1</v>
      </c>
      <c r="C31" s="69">
        <f>A31*C12</f>
        <v>48.249464967000009</v>
      </c>
      <c r="D31" s="23"/>
      <c r="E31" s="69">
        <f>(A31*G25/A25)*12</f>
        <v>15.042253198111922</v>
      </c>
      <c r="F31" s="23"/>
      <c r="H31" s="24"/>
      <c r="I31" s="36"/>
    </row>
    <row r="32" spans="1:11" ht="15.75" x14ac:dyDescent="0.5">
      <c r="A32" s="29" t="s">
        <v>45</v>
      </c>
    </row>
    <row r="35" spans="1:10" x14ac:dyDescent="0.45">
      <c r="A35" s="12" t="s">
        <v>48</v>
      </c>
      <c r="B35" s="22" t="s">
        <v>49</v>
      </c>
      <c r="C35" s="21"/>
      <c r="D35" s="20"/>
      <c r="E35" s="37"/>
      <c r="F35" s="37"/>
      <c r="G35" s="9"/>
      <c r="H35" s="9"/>
      <c r="I35" s="9"/>
      <c r="J35" s="9"/>
    </row>
  </sheetData>
  <pageMargins left="0.7" right="0.7" top="0.75" bottom="0.75" header="0.3" footer="0.3"/>
  <pageSetup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44"/>
  <sheetViews>
    <sheetView tabSelected="1" workbookViewId="0">
      <selection activeCell="F10" sqref="F10"/>
    </sheetView>
  </sheetViews>
  <sheetFormatPr defaultRowHeight="14.25" x14ac:dyDescent="0.45"/>
  <cols>
    <col min="1" max="1" width="15" customWidth="1"/>
    <col min="2" max="2" width="13.796875" customWidth="1"/>
    <col min="3" max="3" width="14" customWidth="1"/>
    <col min="4" max="4" width="14.19921875" customWidth="1"/>
    <col min="5" max="5" width="14.796875" customWidth="1"/>
    <col min="6" max="6" width="13.796875" customWidth="1"/>
    <col min="7" max="7" width="11.19921875" customWidth="1"/>
    <col min="8" max="8" width="13.796875" customWidth="1"/>
  </cols>
  <sheetData>
    <row r="1" spans="1:9" ht="24.75" x14ac:dyDescent="0.65">
      <c r="B1" s="73" t="s">
        <v>31</v>
      </c>
      <c r="C1" s="73"/>
      <c r="D1" s="73"/>
      <c r="E1" s="73"/>
      <c r="F1" s="73"/>
      <c r="G1" s="73"/>
      <c r="H1" s="73"/>
      <c r="I1" s="1"/>
    </row>
    <row r="2" spans="1:9" ht="15.4" x14ac:dyDescent="0.45">
      <c r="A2" s="5"/>
      <c r="B2" s="1"/>
      <c r="C2" s="1"/>
      <c r="D2" s="1"/>
      <c r="E2" s="1"/>
      <c r="F2" s="1"/>
      <c r="G2" s="1"/>
      <c r="H2" s="1"/>
      <c r="I2" s="1"/>
    </row>
    <row r="3" spans="1:9" ht="17.649999999999999" x14ac:dyDescent="0.5">
      <c r="A3" s="16"/>
      <c r="B3" s="74" t="s">
        <v>39</v>
      </c>
      <c r="C3" s="75"/>
      <c r="D3" s="75"/>
      <c r="E3" s="75"/>
      <c r="F3" s="75"/>
      <c r="G3" s="75"/>
      <c r="H3" s="75"/>
      <c r="I3" s="9"/>
    </row>
    <row r="5" spans="1:9" ht="15.4" x14ac:dyDescent="0.45">
      <c r="A5" s="19" t="s">
        <v>19</v>
      </c>
      <c r="B5" s="19"/>
      <c r="C5" s="3"/>
      <c r="D5" s="3"/>
      <c r="E5" s="3"/>
      <c r="F5" s="3"/>
      <c r="G5" s="3"/>
      <c r="H5" s="3"/>
      <c r="I5" s="3"/>
    </row>
    <row r="7" spans="1:9" ht="15.75" thickBot="1" x14ac:dyDescent="0.5">
      <c r="A7" s="27" t="s">
        <v>10</v>
      </c>
      <c r="B7" s="27"/>
      <c r="C7" s="27" t="s">
        <v>9</v>
      </c>
      <c r="D7" s="27"/>
      <c r="E7" s="27" t="s">
        <v>4</v>
      </c>
      <c r="F7" s="57"/>
      <c r="G7" s="27" t="s">
        <v>5</v>
      </c>
      <c r="H7" s="1"/>
      <c r="I7" s="1"/>
    </row>
    <row r="8" spans="1:9" ht="15.75" thickBot="1" x14ac:dyDescent="0.5">
      <c r="A8" s="53">
        <v>120</v>
      </c>
      <c r="B8" s="4" t="s">
        <v>0</v>
      </c>
      <c r="C8" s="53">
        <v>20</v>
      </c>
      <c r="D8" s="4" t="s">
        <v>0</v>
      </c>
      <c r="E8" s="53">
        <v>5</v>
      </c>
      <c r="F8" s="2" t="s">
        <v>1</v>
      </c>
      <c r="G8" s="63">
        <f>A8*C8*E8*0.0043287</f>
        <v>51.944400000000002</v>
      </c>
      <c r="H8" s="1"/>
      <c r="I8" s="1"/>
    </row>
    <row r="11" spans="1:9" ht="15.4" x14ac:dyDescent="0.45">
      <c r="A11" s="16" t="s">
        <v>46</v>
      </c>
      <c r="B11" s="14"/>
      <c r="C11" s="14"/>
      <c r="D11" s="1"/>
      <c r="E11" s="1"/>
      <c r="F11" s="1"/>
      <c r="G11" s="1"/>
      <c r="H11" s="1"/>
      <c r="I11" s="1"/>
    </row>
    <row r="13" spans="1:9" ht="15.75" thickBot="1" x14ac:dyDescent="0.5">
      <c r="B13" s="27" t="s">
        <v>12</v>
      </c>
      <c r="C13" s="57"/>
      <c r="D13" s="27" t="s">
        <v>5</v>
      </c>
      <c r="E13" s="27" t="s">
        <v>7</v>
      </c>
      <c r="F13" s="27" t="s">
        <v>6</v>
      </c>
      <c r="H13" s="1"/>
      <c r="I13" s="1"/>
    </row>
    <row r="14" spans="1:9" ht="15.75" thickBot="1" x14ac:dyDescent="0.5">
      <c r="B14" s="53">
        <v>5</v>
      </c>
      <c r="C14" s="2" t="s">
        <v>1</v>
      </c>
      <c r="D14" s="64">
        <f>F14/15</f>
        <v>1.44405432</v>
      </c>
      <c r="E14" s="64">
        <f>D14*3.785</f>
        <v>5.4657456012000001</v>
      </c>
      <c r="F14" s="65">
        <f>(G8*8.34)*(B14/100)</f>
        <v>21.660814800000001</v>
      </c>
      <c r="H14" s="1"/>
      <c r="I14" s="1"/>
    </row>
    <row r="15" spans="1:9" ht="15.75" x14ac:dyDescent="0.5">
      <c r="B15" s="29" t="s">
        <v>11</v>
      </c>
      <c r="C15" s="30"/>
      <c r="D15" s="30"/>
      <c r="E15" s="30"/>
      <c r="F15" s="30"/>
      <c r="G15" s="30"/>
    </row>
    <row r="17" spans="1:11" ht="18" x14ac:dyDescent="0.55000000000000004">
      <c r="A17" s="38" t="s">
        <v>32</v>
      </c>
      <c r="B17" s="38"/>
      <c r="C17" s="39"/>
    </row>
    <row r="19" spans="1:11" ht="17.25" thickBot="1" x14ac:dyDescent="0.55000000000000004">
      <c r="A19" s="28"/>
      <c r="B19" s="58" t="s">
        <v>17</v>
      </c>
      <c r="C19" s="29"/>
      <c r="D19" s="29"/>
      <c r="E19" s="29"/>
      <c r="F19" s="29"/>
      <c r="G19" s="29"/>
      <c r="H19" s="29"/>
    </row>
    <row r="20" spans="1:11" ht="17.25" thickBot="1" x14ac:dyDescent="0.55000000000000004">
      <c r="B20" s="44">
        <v>1</v>
      </c>
      <c r="C20" s="29"/>
      <c r="D20" s="29" t="s">
        <v>33</v>
      </c>
      <c r="E20" s="41"/>
      <c r="F20" s="66">
        <f>IF( B20=1,300,200)*(G8/50)</f>
        <v>311.66640000000001</v>
      </c>
      <c r="G20" s="29"/>
      <c r="H20" s="29"/>
    </row>
    <row r="21" spans="1:11" ht="15.75" x14ac:dyDescent="0.5">
      <c r="B21" s="29" t="s">
        <v>28</v>
      </c>
      <c r="C21" s="29"/>
      <c r="D21" s="29"/>
      <c r="E21" s="29"/>
      <c r="F21" s="29"/>
      <c r="G21" s="29"/>
      <c r="H21" s="29"/>
      <c r="I21" s="29"/>
      <c r="J21" s="29"/>
      <c r="K21" s="29"/>
    </row>
    <row r="24" spans="1:11" ht="15.4" x14ac:dyDescent="0.45">
      <c r="A24" s="16" t="s">
        <v>40</v>
      </c>
      <c r="B24" s="14"/>
      <c r="C24" s="14"/>
      <c r="D24" s="14"/>
      <c r="E24" s="1"/>
      <c r="I24" s="1"/>
    </row>
    <row r="25" spans="1:11" ht="14.55" customHeight="1" x14ac:dyDescent="0.45">
      <c r="A25" s="1"/>
      <c r="B25" s="1"/>
      <c r="C25" s="1"/>
      <c r="D25" s="1"/>
      <c r="E25" s="1"/>
      <c r="F25" s="26"/>
    </row>
    <row r="26" spans="1:11" ht="28.5" thickBot="1" x14ac:dyDescent="0.5">
      <c r="A26" s="55"/>
      <c r="B26" s="55" t="s">
        <v>47</v>
      </c>
      <c r="C26" s="32"/>
      <c r="D26" s="15" t="s">
        <v>36</v>
      </c>
      <c r="E26" s="32"/>
      <c r="F26" s="56" t="s">
        <v>35</v>
      </c>
    </row>
    <row r="27" spans="1:11" ht="15.75" thickBot="1" x14ac:dyDescent="0.5">
      <c r="A27" s="47"/>
      <c r="B27" s="54">
        <v>300</v>
      </c>
      <c r="C27" s="2" t="s">
        <v>34</v>
      </c>
      <c r="D27" s="70">
        <f>200/D14</f>
        <v>138.49894510893469</v>
      </c>
      <c r="E27" s="4" t="s">
        <v>1</v>
      </c>
      <c r="F27" s="68">
        <f>D27*B27</f>
        <v>41549.683532680407</v>
      </c>
    </row>
    <row r="28" spans="1:11" ht="15.75" x14ac:dyDescent="0.5">
      <c r="B28" s="29" t="s">
        <v>23</v>
      </c>
      <c r="C28" s="29"/>
      <c r="D28" s="29"/>
    </row>
    <row r="29" spans="1:11" ht="15.75" x14ac:dyDescent="0.5">
      <c r="B29" s="29" t="s">
        <v>24</v>
      </c>
      <c r="C29" s="29"/>
      <c r="D29" s="29"/>
    </row>
    <row r="32" spans="1:11" ht="15.4" x14ac:dyDescent="0.45">
      <c r="A32" s="16" t="s">
        <v>41</v>
      </c>
      <c r="B32" s="14"/>
      <c r="C32" s="14"/>
      <c r="D32" s="14"/>
      <c r="E32" s="14"/>
      <c r="F32" s="14"/>
      <c r="G32" s="1"/>
      <c r="H32" s="1"/>
    </row>
    <row r="34" spans="1:8" x14ac:dyDescent="0.45">
      <c r="F34" s="1"/>
      <c r="G34" s="1"/>
      <c r="H34" s="1"/>
    </row>
    <row r="35" spans="1:8" ht="27" thickBot="1" x14ac:dyDescent="0.5">
      <c r="A35" s="59"/>
      <c r="B35" s="26" t="s">
        <v>42</v>
      </c>
      <c r="C35" s="60"/>
      <c r="D35" s="49" t="s">
        <v>37</v>
      </c>
      <c r="E35" s="49"/>
      <c r="F35" s="1"/>
      <c r="G35" s="9"/>
      <c r="H35" s="9"/>
    </row>
    <row r="36" spans="1:8" ht="15.75" thickBot="1" x14ac:dyDescent="0.5">
      <c r="B36" s="53">
        <v>4</v>
      </c>
      <c r="C36" s="10" t="s">
        <v>1</v>
      </c>
      <c r="D36" s="71">
        <f>F27/B36</f>
        <v>10387.420883170102</v>
      </c>
      <c r="E36" s="48"/>
      <c r="F36" s="9"/>
    </row>
    <row r="37" spans="1:8" ht="27" customHeight="1" x14ac:dyDescent="0.45">
      <c r="G37" s="9"/>
      <c r="H37" s="9"/>
    </row>
    <row r="38" spans="1:8" ht="27" thickBot="1" x14ac:dyDescent="0.5">
      <c r="B38" s="26" t="s">
        <v>43</v>
      </c>
      <c r="C38" s="8"/>
      <c r="D38" s="26" t="s">
        <v>38</v>
      </c>
      <c r="E38" s="26"/>
      <c r="F38" s="9"/>
      <c r="G38" s="9"/>
      <c r="H38" s="9"/>
    </row>
    <row r="39" spans="1:8" ht="15.75" thickBot="1" x14ac:dyDescent="0.5">
      <c r="B39" s="72">
        <v>12.99</v>
      </c>
      <c r="C39" s="10" t="s">
        <v>1</v>
      </c>
      <c r="D39" s="71">
        <f>F27/B39</f>
        <v>3198.5899563264361</v>
      </c>
      <c r="E39" s="48"/>
      <c r="F39" s="9"/>
    </row>
    <row r="40" spans="1:8" x14ac:dyDescent="0.45">
      <c r="G40" s="9"/>
      <c r="H40" s="9"/>
    </row>
    <row r="41" spans="1:8" x14ac:dyDescent="0.45">
      <c r="B41" s="6" t="s">
        <v>2</v>
      </c>
      <c r="C41" s="7"/>
      <c r="D41" s="7"/>
      <c r="E41" s="7"/>
      <c r="F41" s="7"/>
      <c r="G41" s="9"/>
      <c r="H41" s="9"/>
    </row>
    <row r="42" spans="1:8" x14ac:dyDescent="0.45">
      <c r="B42" s="7" t="s">
        <v>3</v>
      </c>
      <c r="C42" s="7"/>
      <c r="D42" s="7"/>
      <c r="E42" s="7"/>
      <c r="F42" s="7"/>
    </row>
    <row r="44" spans="1:8" x14ac:dyDescent="0.45">
      <c r="A44" s="61" t="s">
        <v>50</v>
      </c>
      <c r="B44" s="20"/>
      <c r="C44" s="20"/>
      <c r="D44" s="20"/>
    </row>
  </sheetData>
  <mergeCells count="2">
    <mergeCell ref="B1:H1"/>
    <mergeCell ref="B3:H3"/>
  </mergeCells>
  <pageMargins left="0.7" right="0.7" top="0.75" bottom="0.75" header="0.3" footer="0.3"/>
  <pageSetup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use rate (% per bath)</vt:lpstr>
      <vt:lpstr>Number of treatments per tote</vt:lpstr>
    </vt:vector>
  </TitlesOfParts>
  <Company>Sirius Nutrition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 L. Evon</dc:creator>
  <cp:lastModifiedBy>Elizabeth Baltzell</cp:lastModifiedBy>
  <cp:lastPrinted>2015-04-14T20:57:32Z</cp:lastPrinted>
  <dcterms:created xsi:type="dcterms:W3CDTF">2012-06-21T16:19:11Z</dcterms:created>
  <dcterms:modified xsi:type="dcterms:W3CDTF">2019-02-08T01:33:24Z</dcterms:modified>
</cp:coreProperties>
</file>